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33\"/>
    </mc:Choice>
  </mc:AlternateContent>
  <xr:revisionPtr revIDLastSave="0" documentId="13_ncr:1_{A982D4D9-61E3-4CF0-AA21-EF20BFFD2733}" xr6:coauthVersionLast="47" xr6:coauthVersionMax="47" xr10:uidLastSave="{00000000-0000-0000-0000-000000000000}"/>
  <bookViews>
    <workbookView xWindow="768" yWindow="768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3" i="1"/>
  <c r="G34" i="1" s="1"/>
  <c r="E28" i="1"/>
  <c r="E29" i="1" s="1"/>
  <c r="E33" i="1" s="1"/>
  <c r="E34" i="1" s="1"/>
  <c r="D28" i="1"/>
  <c r="D29" i="1" s="1"/>
  <c r="D33" i="1" s="1"/>
  <c r="D34" i="1" s="1"/>
  <c r="E24" i="1"/>
  <c r="D24" i="1"/>
  <c r="H27" i="1"/>
  <c r="H24" i="1"/>
  <c r="H28" i="1" s="1"/>
  <c r="H29" i="1" s="1"/>
  <c r="H33" i="1" s="1"/>
  <c r="H34" i="1" s="1"/>
  <c r="H36" i="1" l="1"/>
  <c r="H37" i="1" s="1"/>
  <c r="H38" i="1" s="1"/>
  <c r="D36" i="1"/>
  <c r="D37" i="1" s="1"/>
  <c r="D38" i="1" s="1"/>
  <c r="E36" i="1"/>
  <c r="E37" i="1" s="1"/>
  <c r="E38" i="1" s="1"/>
  <c r="G36" i="1"/>
  <c r="G37" i="1" s="1"/>
  <c r="G38" i="1" s="1"/>
</calcChain>
</file>

<file path=xl/sharedStrings.xml><?xml version="1.0" encoding="utf-8"?>
<sst xmlns="http://schemas.openxmlformats.org/spreadsheetml/2006/main" count="86" uniqueCount="81">
  <si>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</si>
  <si>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</si>
  <si>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</si>
  <si>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</si>
  <si>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</si>
  <si>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</si>
  <si>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</si>
  <si>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</si>
  <si>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</si>
  <si>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</si>
  <si>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</si>
  <si>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</si>
  <si>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</si>
  <si>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</si>
  <si>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</si>
  <si>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</si>
  <si>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</si>
  <si>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</si>
  <si>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</si>
  <si>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ССРСС- 5..</t>
  </si>
  <si>
    <t>"Реконструкция ВЛ-0,4 кВ Ф-1 от ТП БОР 504/630+320 кВА" Борский район Самарская область</t>
  </si>
  <si>
    <t>Глава 2. Основные объекты строительства</t>
  </si>
  <si>
    <t>1</t>
  </si>
  <si>
    <t>ЛС-1</t>
  </si>
  <si>
    <t>Воздушная линия 0,4 кВ</t>
  </si>
  <si>
    <t>2</t>
  </si>
  <si>
    <t>ЛС-2</t>
  </si>
  <si>
    <t>Комерческий учет</t>
  </si>
  <si>
    <t>3</t>
  </si>
  <si>
    <t>ЛС-3-2</t>
  </si>
  <si>
    <t>Наружное освещение по акту</t>
  </si>
  <si>
    <t>Итого по главе 2:</t>
  </si>
  <si>
    <t>Итого по главам 1-7:</t>
  </si>
  <si>
    <t>4</t>
  </si>
  <si>
    <t>Итого по главам 1-8:</t>
  </si>
  <si>
    <t>Глава 9. Прочие работы и затраты</t>
  </si>
  <si>
    <t>5</t>
  </si>
  <si>
    <t>6</t>
  </si>
  <si>
    <t>ЛС-4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</si>
  <si>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</si>
  <si>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</si>
  <si>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</si>
  <si>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</si>
  <si>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</si>
  <si>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</si>
  <si>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</si>
  <si>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</si>
  <si>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</si>
  <si>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</si>
  <si>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</si>
  <si>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</si>
  <si>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</si>
  <si>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</si>
  <si>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</si>
  <si>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</si>
  <si>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</si>
  <si>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</si>
  <si>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</si>
  <si>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</si>
  <si>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</si>
  <si>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</si>
  <si>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2 кв. 2025 года</t>
  </si>
  <si>
    <t>8114,17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</si>
  <si>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</si>
  <si>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</si>
  <si>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</si>
  <si>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</si>
  <si>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</si>
  <si>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</si>
  <si>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</si>
  <si>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</si>
  <si>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</si>
  <si>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</si>
  <si>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</si>
  <si>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</si>
  <si>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</si>
  <si>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</si>
  <si>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</si>
  <si>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</si>
  <si>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P_0133</t>
  </si>
  <si>
    <t>Реконструкция ВЛ-0,4 кВ Ф-1 от ТП БОР 504/630+320 кВА ( протяженность 1,312 км, демонтаж 1,015 км), установка приборов учета  (38 т.у.) Борский район Самарская область.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</si>
</sst>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61D16E3B-33AE-4A08-A896-65D47E735119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2A131-5C4B-4F3B-B63B-83C97765C83F}">
  <dimension ref="A1:E35"/>
  <sheetViews>
    <sheetView tabSelected="1" topLeftCell="A19" zoomScale="90" zoomScaleNormal="90" workbookViewId="0">
      <selection activeCell="C31" sqref="C31"/>
    </sheetView>
  </sheetViews>
  <sheetFormatPr defaultColWidth="9" defaultRowHeight="14.4" x14ac:dyDescent="0.3"/>
  <cols>
    <col min="1" max="1" width="12.25" style="54" customWidth="1"/>
    <col min="2" max="2" width="114.125" style="54" customWidth="1"/>
    <col min="3" max="3" width="39.375" style="54" customWidth="1"/>
    <col min="4" max="4" width="23.125" style="54" customWidth="1"/>
    <col min="5" max="16384" width="9" style="54"/>
  </cols>
  <sheetData>
    <row r="1" spans="1:3" ht="15.75" customHeight="1" x14ac:dyDescent="0.3">
      <c r="A1" s="53"/>
      <c r="B1" s="53"/>
      <c r="C1" s="53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63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79</v>
      </c>
      <c r="B16" s="69"/>
      <c r="C16" s="69"/>
    </row>
    <row r="17" spans="1:5" ht="15.75" customHeight="1" x14ac:dyDescent="0.3">
      <c r="A17" s="70" t="s">
        <v>64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80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65</v>
      </c>
      <c r="B23" s="58" t="s">
        <v>66</v>
      </c>
      <c r="C23" s="59" t="s">
        <v>67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68</v>
      </c>
      <c r="C25" s="61"/>
      <c r="D25" s="62"/>
      <c r="E25" s="63"/>
    </row>
    <row r="26" spans="1:5" ht="15.75" customHeight="1" x14ac:dyDescent="0.3">
      <c r="A26" s="64" t="s">
        <v>69</v>
      </c>
      <c r="B26" s="60" t="s">
        <v>70</v>
      </c>
      <c r="C26" s="65">
        <f>Смета!D38+Смета!E38</f>
        <v>7107.49</v>
      </c>
      <c r="D26" s="62"/>
      <c r="E26" s="63"/>
    </row>
    <row r="27" spans="1:5" ht="15.75" customHeight="1" x14ac:dyDescent="0.3">
      <c r="A27" s="64" t="s">
        <v>71</v>
      </c>
      <c r="B27" s="60" t="s">
        <v>72</v>
      </c>
      <c r="C27" s="65">
        <f>Смета!F38</f>
        <v>0</v>
      </c>
      <c r="D27" s="62"/>
      <c r="E27" s="63"/>
    </row>
    <row r="28" spans="1:5" ht="15.75" customHeight="1" x14ac:dyDescent="0.3">
      <c r="A28" s="64" t="s">
        <v>73</v>
      </c>
      <c r="B28" s="60" t="s">
        <v>74</v>
      </c>
      <c r="C28" s="65">
        <f>Смета!G38</f>
        <v>1006.68</v>
      </c>
      <c r="D28" s="62"/>
      <c r="E28" s="63"/>
    </row>
    <row r="29" spans="1:5" ht="15.75" customHeight="1" x14ac:dyDescent="0.3">
      <c r="A29" s="58">
        <v>2</v>
      </c>
      <c r="B29" s="60" t="s">
        <v>75</v>
      </c>
      <c r="C29" s="65">
        <f>C26+C27+C28</f>
        <v>8114.17</v>
      </c>
      <c r="D29"/>
      <c r="E29"/>
    </row>
    <row r="30" spans="1:5" ht="15.75" customHeight="1" x14ac:dyDescent="0.3">
      <c r="A30" s="64" t="s">
        <v>76</v>
      </c>
      <c r="B30" s="60" t="s">
        <v>77</v>
      </c>
      <c r="C30" s="66">
        <f>Смета!H36</f>
        <v>1352.36</v>
      </c>
      <c r="D30"/>
      <c r="E30"/>
    </row>
    <row r="31" spans="1:5" ht="15.75" customHeight="1" x14ac:dyDescent="0.3">
      <c r="A31" s="58">
        <v>3</v>
      </c>
      <c r="B31" s="60" t="s">
        <v>78</v>
      </c>
      <c r="C31" s="65">
        <f>C29</f>
        <v>8114.17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5" zoomScale="92" zoomScaleNormal="92" workbookViewId="0">
      <selection activeCell="L34" sqref="L34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5" t="s">
        <v>17</v>
      </c>
      <c r="C1" s="86"/>
      <c r="D1" s="86"/>
      <c r="E1" s="86"/>
      <c r="F1" s="86"/>
      <c r="G1" s="86"/>
      <c r="H1" s="86"/>
      <c r="I1" s="8"/>
    </row>
    <row r="2" spans="1:12" x14ac:dyDescent="0.2">
      <c r="A2" s="80" t="s">
        <v>1</v>
      </c>
      <c r="B2" s="80"/>
      <c r="C2" s="80"/>
      <c r="D2" s="80"/>
      <c r="E2" s="80"/>
      <c r="F2" s="80"/>
      <c r="G2" s="80"/>
      <c r="H2" s="80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62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4" t="s">
        <v>2</v>
      </c>
      <c r="B6" s="84"/>
      <c r="C6" s="84"/>
      <c r="D6" s="84"/>
      <c r="E6" s="84"/>
      <c r="F6" s="84"/>
      <c r="G6" s="84"/>
      <c r="H6" s="84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19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24.9" customHeight="1" x14ac:dyDescent="0.2">
      <c r="A10" s="87" t="s">
        <v>20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4" t="s">
        <v>4</v>
      </c>
      <c r="B11" s="84"/>
      <c r="C11" s="84"/>
      <c r="D11" s="84"/>
      <c r="E11" s="84"/>
      <c r="F11" s="84"/>
      <c r="G11" s="84"/>
      <c r="H11" s="84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61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1" t="s">
        <v>5</v>
      </c>
      <c r="E15" s="82"/>
      <c r="F15" s="82"/>
      <c r="G15" s="82"/>
      <c r="H15" s="83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1171.75</v>
      </c>
      <c r="E19" s="24">
        <v>3035.43</v>
      </c>
      <c r="F19" s="30"/>
      <c r="G19" s="24"/>
      <c r="H19" s="24">
        <v>4207.18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1389.26</v>
      </c>
      <c r="E20" s="24">
        <v>62.27</v>
      </c>
      <c r="F20" s="30"/>
      <c r="G20" s="24"/>
      <c r="H20" s="24">
        <v>1451.53</v>
      </c>
    </row>
    <row r="21" spans="1:8" x14ac:dyDescent="0.2">
      <c r="A21" s="46" t="s">
        <v>28</v>
      </c>
      <c r="B21" s="46" t="s">
        <v>29</v>
      </c>
      <c r="C21" s="47" t="s">
        <v>30</v>
      </c>
      <c r="D21" s="24">
        <v>213.09</v>
      </c>
      <c r="E21" s="24">
        <v>51.11</v>
      </c>
      <c r="F21" s="30"/>
      <c r="G21" s="24"/>
      <c r="H21" s="24">
        <v>264.2</v>
      </c>
    </row>
    <row r="22" spans="1:8" x14ac:dyDescent="0.2">
      <c r="A22" s="14"/>
      <c r="B22" s="14"/>
      <c r="C22" s="47" t="s">
        <v>31</v>
      </c>
      <c r="D22" s="24">
        <v>2774.1</v>
      </c>
      <c r="E22" s="24">
        <v>3148.81</v>
      </c>
      <c r="F22" s="30"/>
      <c r="G22" s="24"/>
      <c r="H22" s="24">
        <v>5922.91</v>
      </c>
    </row>
    <row r="23" spans="1:8" x14ac:dyDescent="0.2">
      <c r="A23" s="14"/>
      <c r="B23" s="14"/>
      <c r="C23" s="47" t="s">
        <v>32</v>
      </c>
      <c r="D23" s="24">
        <v>2774.1</v>
      </c>
      <c r="E23" s="24">
        <v>3148.81</v>
      </c>
      <c r="F23" s="30"/>
      <c r="G23" s="24"/>
      <c r="H23" s="24">
        <v>5922.91</v>
      </c>
    </row>
    <row r="24" spans="1:8" x14ac:dyDescent="0.2">
      <c r="A24" s="14"/>
      <c r="B24" s="14"/>
      <c r="C24" s="47" t="s">
        <v>34</v>
      </c>
      <c r="D24" s="24">
        <f>D23</f>
        <v>2774.1</v>
      </c>
      <c r="E24" s="24">
        <f>E23</f>
        <v>3148.81</v>
      </c>
      <c r="F24" s="30"/>
      <c r="G24" s="24"/>
      <c r="H24" s="24">
        <f>H23</f>
        <v>5922.91</v>
      </c>
    </row>
    <row r="25" spans="1:8" ht="12" x14ac:dyDescent="0.2">
      <c r="A25" s="41"/>
      <c r="B25" s="41"/>
      <c r="C25" s="45" t="s">
        <v>35</v>
      </c>
      <c r="D25" s="43"/>
      <c r="E25" s="43"/>
      <c r="F25" s="44"/>
      <c r="G25" s="43"/>
      <c r="H25" s="43"/>
    </row>
    <row r="26" spans="1:8" x14ac:dyDescent="0.2">
      <c r="A26" s="46" t="s">
        <v>33</v>
      </c>
      <c r="B26" s="46" t="s">
        <v>38</v>
      </c>
      <c r="C26" s="47" t="s">
        <v>39</v>
      </c>
      <c r="D26" s="24"/>
      <c r="E26" s="24"/>
      <c r="F26" s="30"/>
      <c r="G26" s="24">
        <v>63.9</v>
      </c>
      <c r="H26" s="24">
        <v>63.9</v>
      </c>
    </row>
    <row r="27" spans="1:8" x14ac:dyDescent="0.2">
      <c r="A27" s="14"/>
      <c r="B27" s="14"/>
      <c r="C27" s="47" t="s">
        <v>40</v>
      </c>
      <c r="D27" s="24"/>
      <c r="E27" s="24"/>
      <c r="F27" s="30"/>
      <c r="G27" s="24">
        <v>63.9</v>
      </c>
      <c r="H27" s="24">
        <f>H26</f>
        <v>63.9</v>
      </c>
    </row>
    <row r="28" spans="1:8" x14ac:dyDescent="0.2">
      <c r="A28" s="14"/>
      <c r="B28" s="14"/>
      <c r="C28" s="47" t="s">
        <v>41</v>
      </c>
      <c r="D28" s="24">
        <f>D24</f>
        <v>2774.1</v>
      </c>
      <c r="E28" s="24">
        <f>E24</f>
        <v>3148.81</v>
      </c>
      <c r="F28" s="30"/>
      <c r="G28" s="24">
        <v>63.9</v>
      </c>
      <c r="H28" s="24">
        <f>H24+H27</f>
        <v>5986.81</v>
      </c>
    </row>
    <row r="29" spans="1:8" x14ac:dyDescent="0.2">
      <c r="A29" s="14"/>
      <c r="B29" s="14"/>
      <c r="C29" s="47" t="s">
        <v>42</v>
      </c>
      <c r="D29" s="24">
        <f>D28</f>
        <v>2774.1</v>
      </c>
      <c r="E29" s="24">
        <f>E28</f>
        <v>3148.81</v>
      </c>
      <c r="F29" s="30"/>
      <c r="G29" s="24">
        <v>63.9</v>
      </c>
      <c r="H29" s="24">
        <f>H28</f>
        <v>5986.81</v>
      </c>
    </row>
    <row r="30" spans="1:8" ht="175.5" customHeight="1" x14ac:dyDescent="0.2">
      <c r="A30" s="41"/>
      <c r="B30" s="41"/>
      <c r="C30" s="45" t="s">
        <v>43</v>
      </c>
      <c r="D30" s="43"/>
      <c r="E30" s="43"/>
      <c r="F30" s="44"/>
      <c r="G30" s="43"/>
      <c r="H30" s="43"/>
    </row>
    <row r="31" spans="1:8" x14ac:dyDescent="0.2">
      <c r="A31" s="46" t="s">
        <v>36</v>
      </c>
      <c r="B31" s="46" t="s">
        <v>44</v>
      </c>
      <c r="C31" s="47" t="s">
        <v>45</v>
      </c>
      <c r="D31" s="24"/>
      <c r="E31" s="24"/>
      <c r="F31" s="30"/>
      <c r="G31" s="24">
        <v>775</v>
      </c>
      <c r="H31" s="24">
        <v>775</v>
      </c>
    </row>
    <row r="32" spans="1:8" x14ac:dyDescent="0.2">
      <c r="A32" s="14"/>
      <c r="B32" s="14"/>
      <c r="C32" s="47" t="s">
        <v>46</v>
      </c>
      <c r="D32" s="24"/>
      <c r="E32" s="24"/>
      <c r="F32" s="30"/>
      <c r="G32" s="24">
        <v>775</v>
      </c>
      <c r="H32" s="24">
        <v>775</v>
      </c>
    </row>
    <row r="33" spans="1:8" ht="12" x14ac:dyDescent="0.2">
      <c r="A33" s="14"/>
      <c r="B33" s="14"/>
      <c r="C33" s="48" t="s">
        <v>47</v>
      </c>
      <c r="D33" s="49">
        <f>D29</f>
        <v>2774.1</v>
      </c>
      <c r="E33" s="49">
        <f>E29</f>
        <v>3148.81</v>
      </c>
      <c r="F33" s="30"/>
      <c r="G33" s="49">
        <f>G29+G32</f>
        <v>838.9</v>
      </c>
      <c r="H33" s="49">
        <f>H29+H32</f>
        <v>6761.81</v>
      </c>
    </row>
    <row r="34" spans="1:8" x14ac:dyDescent="0.2">
      <c r="A34" s="14"/>
      <c r="B34" s="14"/>
      <c r="C34" s="47" t="s">
        <v>48</v>
      </c>
      <c r="D34" s="24">
        <f>D33</f>
        <v>2774.1</v>
      </c>
      <c r="E34" s="24">
        <f>E33</f>
        <v>3148.81</v>
      </c>
      <c r="F34" s="30"/>
      <c r="G34" s="24">
        <f>G33</f>
        <v>838.9</v>
      </c>
      <c r="H34" s="24">
        <f>H33</f>
        <v>6761.81</v>
      </c>
    </row>
    <row r="35" spans="1:8" x14ac:dyDescent="0.2">
      <c r="A35" s="14"/>
      <c r="B35" s="14"/>
      <c r="C35" s="47" t="s">
        <v>49</v>
      </c>
      <c r="D35" s="24"/>
      <c r="E35" s="24"/>
      <c r="F35" s="30"/>
      <c r="G35" s="24"/>
      <c r="H35" s="24"/>
    </row>
    <row r="36" spans="1:8" x14ac:dyDescent="0.2">
      <c r="A36" s="46" t="s">
        <v>37</v>
      </c>
      <c r="B36" s="46" t="s">
        <v>50</v>
      </c>
      <c r="C36" s="47" t="s">
        <v>51</v>
      </c>
      <c r="D36" s="24">
        <f>D34*0.2</f>
        <v>554.82000000000005</v>
      </c>
      <c r="E36" s="24">
        <f>E34*0.2</f>
        <v>629.76</v>
      </c>
      <c r="F36" s="30"/>
      <c r="G36" s="24">
        <f>G34*0.2</f>
        <v>167.78</v>
      </c>
      <c r="H36" s="24">
        <f>H34*0.2</f>
        <v>1352.36</v>
      </c>
    </row>
    <row r="37" spans="1:8" x14ac:dyDescent="0.2">
      <c r="A37" s="14"/>
      <c r="B37" s="14"/>
      <c r="C37" s="47" t="s">
        <v>48</v>
      </c>
      <c r="D37" s="24">
        <f>D34+D36</f>
        <v>3328.92</v>
      </c>
      <c r="E37" s="24">
        <f>E34+E36</f>
        <v>3778.57</v>
      </c>
      <c r="F37" s="30"/>
      <c r="G37" s="24">
        <f>G34+G36</f>
        <v>1006.68</v>
      </c>
      <c r="H37" s="24">
        <f>H34+H36</f>
        <v>8114.17</v>
      </c>
    </row>
    <row r="38" spans="1:8" ht="12" x14ac:dyDescent="0.2">
      <c r="A38" s="14"/>
      <c r="B38" s="14"/>
      <c r="C38" s="48" t="s">
        <v>52</v>
      </c>
      <c r="D38" s="49">
        <f>D37</f>
        <v>3328.92</v>
      </c>
      <c r="E38" s="49">
        <f>E37</f>
        <v>3778.57</v>
      </c>
      <c r="F38" s="30"/>
      <c r="G38" s="49">
        <f>G37</f>
        <v>1006.68</v>
      </c>
      <c r="H38" s="49">
        <f>H37</f>
        <v>8114.17</v>
      </c>
    </row>
    <row r="39" spans="1:8" x14ac:dyDescent="0.2">
      <c r="A39" s="14"/>
      <c r="B39" s="14"/>
      <c r="C39" s="47" t="s">
        <v>53</v>
      </c>
      <c r="D39" s="24"/>
      <c r="E39" s="24"/>
      <c r="F39" s="30"/>
      <c r="G39" s="24"/>
      <c r="H39" s="24"/>
    </row>
    <row r="40" spans="1:8" x14ac:dyDescent="0.2">
      <c r="A40" s="41"/>
      <c r="B40" s="41"/>
      <c r="C40" s="42"/>
      <c r="D40" s="43"/>
      <c r="E40" s="43"/>
      <c r="F40" s="44"/>
      <c r="G40" s="43"/>
      <c r="H40" s="43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78" t="s">
        <v>54</v>
      </c>
      <c r="C42" s="79"/>
      <c r="D42" s="72"/>
      <c r="E42" s="73"/>
      <c r="F42" s="73"/>
      <c r="G42" s="73"/>
      <c r="H42" s="73"/>
    </row>
    <row r="43" spans="1:8" x14ac:dyDescent="0.2">
      <c r="A43" s="14"/>
      <c r="B43" s="14"/>
      <c r="C43" s="15"/>
      <c r="D43" s="74" t="s">
        <v>55</v>
      </c>
      <c r="E43" s="75"/>
      <c r="F43" s="75"/>
      <c r="G43" s="75"/>
      <c r="H43" s="75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78" t="s">
        <v>56</v>
      </c>
      <c r="C45" s="79"/>
      <c r="D45" s="72"/>
      <c r="E45" s="73"/>
      <c r="F45" s="73"/>
      <c r="G45" s="73"/>
      <c r="H45" s="73"/>
    </row>
    <row r="46" spans="1:8" x14ac:dyDescent="0.2">
      <c r="A46" s="14"/>
      <c r="B46" s="14"/>
      <c r="C46" s="15"/>
      <c r="D46" s="74" t="s">
        <v>55</v>
      </c>
      <c r="E46" s="75"/>
      <c r="F46" s="75"/>
      <c r="G46" s="75"/>
      <c r="H46" s="75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57</v>
      </c>
      <c r="C48" s="50"/>
      <c r="D48" s="51" t="s">
        <v>58</v>
      </c>
      <c r="E48" s="72"/>
      <c r="F48" s="73"/>
      <c r="G48" s="73"/>
      <c r="H48" s="73"/>
    </row>
    <row r="49" spans="1:8" x14ac:dyDescent="0.2">
      <c r="A49" s="14"/>
      <c r="B49" s="14"/>
      <c r="C49" s="52" t="s">
        <v>59</v>
      </c>
      <c r="D49" s="24"/>
      <c r="E49" s="74" t="s">
        <v>55</v>
      </c>
      <c r="F49" s="75"/>
      <c r="G49" s="75"/>
      <c r="H49" s="75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76"/>
      <c r="D51" s="73"/>
      <c r="E51" s="73"/>
      <c r="F51" s="73"/>
      <c r="G51" s="73"/>
      <c r="H51" s="73"/>
    </row>
    <row r="52" spans="1:8" x14ac:dyDescent="0.2">
      <c r="A52" s="14"/>
      <c r="B52" s="14"/>
      <c r="C52" s="77" t="s">
        <v>60</v>
      </c>
      <c r="D52" s="75"/>
      <c r="E52" s="75"/>
      <c r="F52" s="75"/>
      <c r="G52" s="75"/>
      <c r="H52" s="75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Шарафутдинова М Р</dc:creator>
  <cp:lastModifiedBy>sasha prosekova</cp:lastModifiedBy>
  <cp:lastPrinted>2024-05-06T07:41:20Z</cp:lastPrinted>
  <dcterms:created xsi:type="dcterms:W3CDTF">1998-06-28T10:39:47Z</dcterms:created>
  <dcterms:modified xsi:type="dcterms:W3CDTF">2025-10-23T11:02:03Z</dcterms:modified>
</cp:coreProperties>
</file>